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<sst xmlns="http://schemas.openxmlformats.org/spreadsheetml/2006/main" count="165" uniqueCount="150">
  <si>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</si>
  <si>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</si>
  <si>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</si>
  <si>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</si>
  <si>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</si>
  <si>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</si>
  <si>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</si>
  <si>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</si>
  <si>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</si>
  <si>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</si>
  <si>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</si>
  <si>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</si>
  <si>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</si>
  <si>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</si>
  <si>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</si>
  <si>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</si>
  <si>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</si>
  <si>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</si>
  <si>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</si>
  <si>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</si>
  <si>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</si>
  <si>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</si>
  <si>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</si>
  <si>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</si>
  <si>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</si>
  <si>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</si>
  <si>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</si>
  <si>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</si>
  <si>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</si>
  <si>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</si>
  <si>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</si>
  <si>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</si>
  <si>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</si>
  <si>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</si>
  <si>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</si>
  <si>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</si>
  <si>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</si>
  <si>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</si>
  <si>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</si>
  <si>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</si>
  <si>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</si>
  <si>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</si>
  <si>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</si>
  <si>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</si>
  <si>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</si>
  <si>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</si>
  <si>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</si>
  <si>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</si>
  <si>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</si>
  <si>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</si>
  <si>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</si>
  <si>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</si>
  <si>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</si>
  <si>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</si>
  <si>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</si>
  <si>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</si>
  <si>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</si>
  <si>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</si>
  <si>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</si>
  <si>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</si>
  <si>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</si>
  <si>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</si>
  <si>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</si>
  <si>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</si>
  <si>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</si>
  <si>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</si>
  <si>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</si>
  <si>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</si>
  <si>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</si>
  <si>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</si>
  <si>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</si>
  <si>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</si>
  <si>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</si>
  <si>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</si>
  <si>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</si>
  <si>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</si>
  <si>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</si>
  <si>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</si>
  <si>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</si>
  <si>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</si>
  <si>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</si>
  <si>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</si>
  <si>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</si>
  <si>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</si>
  <si>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</si>
  <si>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</si>
  <si>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</si>
  <si>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</si>
  <si>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</si>
  <si>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</si>
  <si>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</si>
  <si>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</si>
  <si>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</si>
  <si>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</si>
  <si>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</si>
  <si>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</si>
  <si>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</si>
  <si>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</si>
  <si>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</si>
  <si>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</si>
  <si>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</si>
  <si>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</si>
  <si>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</si>
  <si>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</si>
  <si>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</si>
  <si>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</si>
  <si>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</si>
  <si>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</si>
  <si>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</si>
  <si>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</si>
  <si>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</si>
  <si>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</si>
  <si>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</si>
  <si>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</si>
  <si>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</si>
  <si>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</si>
  <si>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</si>
  <si>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</si>
  <si>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</si>
  <si>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</si>
  <si>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</si>
  <si>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</si>
  <si>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</si>
  <si>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</si>
  <si>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</si>
  <si>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</si>
  <si>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</si>
  <si>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</si>
  <si>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</si>
  <si>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</si>
  <si>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</si>
  <si>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</si>
  <si>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</si>
  <si>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</si>
  <si>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</si>
  <si>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</si>
  <si>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</si>
  <si>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</si>
  <si>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</si>
  <si>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</si>
  <si>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</si>
  <si>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</si>
  <si>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</si>
  <si>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</si>
  <si>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</si>
  <si>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</si>
  <si>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</si>
  <si>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</si>
  <si>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</si>
  <si>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>Расчет размера собственных средств на 30.09.2012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</si>
</sst>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73">
      <selection activeCell="C72" sqref="C72"/>
    </sheetView>
  </sheetViews>
  <sheetFormatPr defaultColWidth="9.140625" defaultRowHeight="15"/>
  <cols>
    <col min="1" max="1" width="36.57421875" style="0" customWidth="1"/>
    <col min="3" max="3" width="13.57421875" style="0" bestFit="1" customWidth="1"/>
    <col min="4" max="4" width="10.28125" style="0" customWidth="1"/>
    <col min="5" max="5" width="17.140625" style="0" customWidth="1"/>
    <col min="6" max="6" width="7.140625" style="0" customWidth="1"/>
  </cols>
  <sheetData>
    <row r="1" spans="1:5" ht="15" customHeight="1">
      <c r="A1" s="25" t="s">
        <v>149</v>
      </c>
      <c r="B1" s="25"/>
      <c r="C1" s="25"/>
      <c r="D1" s="25"/>
      <c r="E1" s="25"/>
    </row>
    <row r="2" spans="1:5" ht="15.75">
      <c r="A2" s="25" t="s">
        <v>147</v>
      </c>
      <c r="B2" s="25"/>
      <c r="C2" s="25"/>
      <c r="D2" s="25"/>
      <c r="E2" s="25"/>
    </row>
    <row r="4" spans="1:5" ht="15">
      <c r="A4" s="29" t="s">
        <v>136</v>
      </c>
      <c r="B4" s="29"/>
      <c r="C4" s="29"/>
      <c r="D4" s="29"/>
      <c r="E4" s="29"/>
    </row>
    <row r="5" spans="1:5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</row>
    <row r="6" spans="1:5" ht="15">
      <c r="A6" s="2">
        <v>1</v>
      </c>
      <c r="B6" s="2">
        <v>2</v>
      </c>
      <c r="C6" s="2">
        <v>5</v>
      </c>
      <c r="D6" s="2">
        <v>6</v>
      </c>
      <c r="E6" s="2">
        <v>7</v>
      </c>
    </row>
    <row r="7" spans="1:5" ht="15">
      <c r="A7" s="26" t="s">
        <v>4</v>
      </c>
      <c r="B7" s="27"/>
      <c r="C7" s="27"/>
      <c r="D7" s="27"/>
      <c r="E7" s="28"/>
    </row>
    <row r="8" spans="1:5" ht="15">
      <c r="A8" s="3" t="s">
        <v>108</v>
      </c>
      <c r="B8" s="4" t="s">
        <v>7</v>
      </c>
      <c r="C8" s="7"/>
      <c r="D8" s="8">
        <v>1</v>
      </c>
      <c r="E8" s="5">
        <f>C8*D8</f>
        <v>0</v>
      </c>
    </row>
    <row r="9" spans="1:8" ht="46.5" customHeight="1">
      <c r="A9" s="3" t="s">
        <v>109</v>
      </c>
      <c r="B9" s="4" t="s">
        <v>8</v>
      </c>
      <c r="C9" s="7">
        <v>299987.99</v>
      </c>
      <c r="D9" s="8">
        <v>1</v>
      </c>
      <c r="E9" s="7">
        <f>C9*D9</f>
        <v>299987.99</v>
      </c>
      <c r="F9" s="23"/>
      <c r="G9" s="24"/>
      <c r="H9" s="24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121</v>
      </c>
      <c r="B13" s="4" t="s">
        <v>15</v>
      </c>
      <c r="C13" s="5">
        <f>SUM(C8:C12)</f>
        <v>299987.99</v>
      </c>
      <c r="D13" s="8" t="s">
        <v>111</v>
      </c>
      <c r="E13" s="5">
        <f>SUM(E8:E12)</f>
        <v>299987.99</v>
      </c>
    </row>
    <row r="14" spans="1:5" ht="15">
      <c r="A14" s="26" t="s">
        <v>11</v>
      </c>
      <c r="B14" s="27"/>
      <c r="C14" s="27"/>
      <c r="D14" s="27"/>
      <c r="E14" s="28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129219.58</v>
      </c>
      <c r="D16" s="9">
        <v>1</v>
      </c>
      <c r="E16" s="7">
        <f>D16*C16</f>
        <v>129219.58</v>
      </c>
    </row>
    <row r="17" spans="1:5" ht="15">
      <c r="A17" s="3" t="s">
        <v>112</v>
      </c>
      <c r="B17" s="6" t="s">
        <v>21</v>
      </c>
      <c r="C17" s="7">
        <f>SUM(C15:C16)</f>
        <v>129219.58</v>
      </c>
      <c r="D17" s="9" t="s">
        <v>111</v>
      </c>
      <c r="E17" s="7">
        <f>SUM(E15:E16)</f>
        <v>129219.58</v>
      </c>
    </row>
    <row r="18" spans="1:5" ht="15">
      <c r="A18" s="26" t="s">
        <v>17</v>
      </c>
      <c r="B18" s="27"/>
      <c r="C18" s="27"/>
      <c r="D18" s="27"/>
      <c r="E18" s="28"/>
    </row>
    <row r="19" spans="1:5" ht="121.5" customHeight="1">
      <c r="A19" s="3" t="s">
        <v>18</v>
      </c>
      <c r="B19" s="6" t="s">
        <v>22</v>
      </c>
      <c r="C19" s="7">
        <v>0</v>
      </c>
      <c r="D19" s="11">
        <v>1</v>
      </c>
      <c r="E19" s="7">
        <f>C19*D19</f>
        <v>0</v>
      </c>
    </row>
    <row r="20" spans="1:5" ht="15">
      <c r="A20" s="3" t="s">
        <v>19</v>
      </c>
      <c r="B20" s="6" t="s">
        <v>30</v>
      </c>
      <c r="C20" s="7">
        <v>373041</v>
      </c>
      <c r="D20" s="11">
        <v>1</v>
      </c>
      <c r="E20" s="7">
        <f>C20*D20</f>
        <v>373041</v>
      </c>
    </row>
    <row r="21" spans="1:5" ht="15">
      <c r="A21" s="10" t="s">
        <v>113</v>
      </c>
      <c r="B21" s="6" t="s">
        <v>31</v>
      </c>
      <c r="C21" s="7">
        <f>SUM(C19:C20)</f>
        <v>373041</v>
      </c>
      <c r="D21" s="11" t="s">
        <v>111</v>
      </c>
      <c r="E21" s="7">
        <f>SUM(E19:E20)</f>
        <v>373041</v>
      </c>
    </row>
    <row r="22" spans="1:5" ht="15">
      <c r="A22" s="26" t="s">
        <v>114</v>
      </c>
      <c r="B22" s="27"/>
      <c r="C22" s="27"/>
      <c r="D22" s="27"/>
      <c r="E22" s="28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147733187.8</v>
      </c>
      <c r="D32" s="11">
        <v>1</v>
      </c>
      <c r="E32" s="7">
        <f t="shared" si="0"/>
        <v>147733187.8</v>
      </c>
      <c r="F32" s="23"/>
      <c r="G32" s="38"/>
    </row>
    <row r="33" spans="1:5" ht="75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120</v>
      </c>
      <c r="B37" s="6" t="s">
        <v>48</v>
      </c>
      <c r="C37" s="7">
        <f>SUM(C23:C36)</f>
        <v>147733187.8</v>
      </c>
      <c r="D37" s="11" t="s">
        <v>111</v>
      </c>
      <c r="E37" s="7">
        <f>SUM(E23:E36)</f>
        <v>147733187.8</v>
      </c>
    </row>
    <row r="38" spans="1:5" ht="15">
      <c r="A38" s="26" t="s">
        <v>43</v>
      </c>
      <c r="B38" s="27"/>
      <c r="C38" s="27"/>
      <c r="D38" s="27"/>
      <c r="E38" s="28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0"/>
      <c r="G46" s="31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3744878.45</v>
      </c>
      <c r="D51" s="11">
        <v>1</v>
      </c>
      <c r="E51" s="7">
        <f t="shared" si="1"/>
        <v>3744878.45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327031</v>
      </c>
      <c r="D61" s="11">
        <v>0.1</v>
      </c>
      <c r="E61" s="7">
        <f t="shared" si="1"/>
        <v>32703.100000000002</v>
      </c>
    </row>
    <row r="62" spans="1:5" ht="15">
      <c r="A62" s="3" t="s">
        <v>131</v>
      </c>
      <c r="B62" s="6" t="s">
        <v>87</v>
      </c>
      <c r="C62" s="7">
        <f>SUM(C39:C61)</f>
        <v>4071909.45</v>
      </c>
      <c r="D62" s="11" t="s">
        <v>111</v>
      </c>
      <c r="E62" s="7">
        <f>SUM(E39:E61)</f>
        <v>3777581.5500000003</v>
      </c>
    </row>
    <row r="63" spans="1:5" ht="15">
      <c r="A63" s="26" t="s">
        <v>77</v>
      </c>
      <c r="B63" s="27"/>
      <c r="C63" s="27"/>
      <c r="D63" s="27"/>
      <c r="E63" s="28"/>
    </row>
    <row r="64" spans="1:7" ht="60" customHeight="1">
      <c r="A64" s="3" t="s">
        <v>132</v>
      </c>
      <c r="B64" s="12" t="s">
        <v>89</v>
      </c>
      <c r="C64" s="7">
        <v>2846011.44</v>
      </c>
      <c r="D64" s="11">
        <v>1</v>
      </c>
      <c r="E64" s="7">
        <f>C64*D64</f>
        <v>2846011.44</v>
      </c>
      <c r="F64" s="23"/>
      <c r="G64" s="24"/>
    </row>
    <row r="65" spans="1:5" ht="29.25" customHeight="1">
      <c r="A65" s="35" t="s">
        <v>133</v>
      </c>
      <c r="B65" s="36"/>
      <c r="C65" s="36"/>
      <c r="D65" s="37"/>
      <c r="E65" s="21">
        <f>E13+E17+E21+E37+E62+E64</f>
        <v>155159029.36</v>
      </c>
    </row>
    <row r="66" spans="1:5" ht="29.25" customHeight="1">
      <c r="A66" s="35" t="s">
        <v>134</v>
      </c>
      <c r="B66" s="36"/>
      <c r="C66" s="36"/>
      <c r="D66" s="37"/>
      <c r="E66" s="21">
        <f>E65</f>
        <v>155159029.36</v>
      </c>
    </row>
    <row r="67" spans="1:5" ht="15">
      <c r="A67" s="41" t="s">
        <v>135</v>
      </c>
      <c r="B67" s="41"/>
      <c r="C67" s="41"/>
      <c r="D67" s="41"/>
      <c r="E67" s="42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5" ht="15">
      <c r="A71" s="3" t="s">
        <v>84</v>
      </c>
      <c r="B71" s="6" t="s">
        <v>96</v>
      </c>
      <c r="C71" s="7">
        <v>1177655.22</v>
      </c>
      <c r="D71" s="20" t="s">
        <v>111</v>
      </c>
      <c r="E71" s="7">
        <f t="shared" si="2"/>
        <v>1177655.22</v>
      </c>
    </row>
    <row r="72" spans="1:5" ht="4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139</v>
      </c>
      <c r="C73" s="7">
        <v>1291083.63</v>
      </c>
      <c r="D73" s="20" t="s">
        <v>111</v>
      </c>
      <c r="E73" s="7">
        <f t="shared" si="2"/>
        <v>1291083.63</v>
      </c>
    </row>
    <row r="74" spans="1:5" ht="10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5">
      <c r="A78" s="32" t="s">
        <v>145</v>
      </c>
      <c r="B78" s="33"/>
      <c r="C78" s="33"/>
      <c r="D78" s="34"/>
      <c r="E78" s="7">
        <f>SUM(C68:C77)</f>
        <v>2468738.8499999996</v>
      </c>
    </row>
    <row r="79" spans="1:5" ht="15">
      <c r="A79" s="29" t="s">
        <v>97</v>
      </c>
      <c r="B79" s="29"/>
      <c r="C79" s="29"/>
      <c r="D79" s="29"/>
      <c r="E79" s="29"/>
    </row>
    <row r="80" spans="1:5" ht="15">
      <c r="A80" s="43" t="s">
        <v>98</v>
      </c>
      <c r="B80" s="43"/>
      <c r="C80" s="43"/>
      <c r="D80" s="43"/>
      <c r="E80" s="7">
        <f>E65-E78</f>
        <v>152690290.51000002</v>
      </c>
    </row>
    <row r="83" spans="1:4" ht="15">
      <c r="A83" s="39" t="s">
        <v>99</v>
      </c>
      <c r="B83" s="39"/>
      <c r="C83" s="40" t="s">
        <v>100</v>
      </c>
      <c r="D83" s="40"/>
    </row>
    <row r="85" spans="1:4" ht="15">
      <c r="A85" s="39" t="s">
        <v>148</v>
      </c>
      <c r="B85" s="39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A83:B83"/>
    <mergeCell ref="A85:B85"/>
    <mergeCell ref="C83:D83"/>
    <mergeCell ref="A63:E63"/>
    <mergeCell ref="A67:E67"/>
    <mergeCell ref="A79:E79"/>
    <mergeCell ref="A80:D80"/>
    <mergeCell ref="F46:G46"/>
    <mergeCell ref="A78:D78"/>
    <mergeCell ref="A65:D65"/>
    <mergeCell ref="A66:D66"/>
    <mergeCell ref="F32:G32"/>
    <mergeCell ref="F64:G64"/>
    <mergeCell ref="A38:E38"/>
    <mergeCell ref="F9:H9"/>
    <mergeCell ref="A1:E1"/>
    <mergeCell ref="A2:E2"/>
    <mergeCell ref="A22:E22"/>
    <mergeCell ref="A7:E7"/>
    <mergeCell ref="A4:E4"/>
    <mergeCell ref="A14:E14"/>
    <mergeCell ref="A18:E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128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2012-09-27T12:33:46Z</cp:lastPrinted>
  <dcterms:created xsi:type="dcterms:W3CDTF">2009-03-10T12:29:10Z</dcterms:created>
  <dcterms:modified xsi:type="dcterms:W3CDTF">2012-10-29T10:55:41Z</dcterms:modified>
  <cp:category/>
  <cp:version/>
  <cp:contentType/>
  <cp:contentStatus/>
</cp:coreProperties>
</file>